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235" windowHeight="9345" activeTab="1"/>
  </bookViews>
  <sheets>
    <sheet name="Example 1" sheetId="1" r:id="rId1"/>
    <sheet name="Example 2" sheetId="2" r:id="rId2"/>
  </sheets>
  <calcPr calcId="125725"/>
  <fileRecoveryPr repairLoad="1"/>
</workbook>
</file>

<file path=xl/calcChain.xml><?xml version="1.0" encoding="utf-8"?>
<calcChain xmlns="http://schemas.openxmlformats.org/spreadsheetml/2006/main">
  <c r="G19" i="2"/>
  <c r="G16"/>
  <c r="G17" s="1"/>
  <c r="G10"/>
  <c r="F6"/>
  <c r="E6"/>
  <c r="D9"/>
  <c r="C12"/>
  <c r="D10"/>
  <c r="D11" s="1"/>
  <c r="E9" i="1"/>
  <c r="E6"/>
  <c r="G12"/>
  <c r="F12"/>
  <c r="E12"/>
  <c r="D12"/>
  <c r="C12"/>
  <c r="D10"/>
  <c r="D11" s="1"/>
  <c r="D9"/>
  <c r="E9" i="2" l="1"/>
  <c r="E10"/>
  <c r="E11" s="1"/>
  <c r="D12"/>
  <c r="E10" i="1"/>
  <c r="E11" s="1"/>
  <c r="F10" i="2" l="1"/>
  <c r="F11" s="1"/>
  <c r="G6" s="1"/>
  <c r="F9"/>
  <c r="E12"/>
  <c r="F6" i="1"/>
  <c r="F12" i="2" l="1"/>
  <c r="G11"/>
  <c r="G9"/>
  <c r="F10" i="1"/>
  <c r="F11" s="1"/>
  <c r="G6" s="1"/>
  <c r="F9"/>
  <c r="G12" i="2" l="1"/>
  <c r="G10" i="1"/>
  <c r="G11" s="1"/>
  <c r="G9"/>
</calcChain>
</file>

<file path=xl/sharedStrings.xml><?xml version="1.0" encoding="utf-8"?>
<sst xmlns="http://schemas.openxmlformats.org/spreadsheetml/2006/main" count="46" uniqueCount="28">
  <si>
    <t>actual distributions</t>
  </si>
  <si>
    <t>excess distribution</t>
  </si>
  <si>
    <t>non-excess</t>
  </si>
  <si>
    <t>current year excess</t>
  </si>
  <si>
    <t>prior-year excess</t>
  </si>
  <si>
    <t>Line 1</t>
  </si>
  <si>
    <t>Line 2</t>
  </si>
  <si>
    <t>Line 3</t>
  </si>
  <si>
    <t>Line 4</t>
  </si>
  <si>
    <t>Line 5</t>
  </si>
  <si>
    <t>Notes</t>
  </si>
  <si>
    <t>W.L. Dueck &amp; Co. LLP</t>
  </si>
  <si>
    <t>2015</t>
  </si>
  <si>
    <t>per example</t>
  </si>
  <si>
    <t>125% of average of last three years distributions</t>
  </si>
  <si>
    <t>(excludes distributions that are "prior year excess")</t>
  </si>
  <si>
    <t>Line 1 minus Line 2</t>
  </si>
  <si>
    <t>Proration of line 2 based on days owned in year over total days owned</t>
  </si>
  <si>
    <t>Line 2 minus Line 4</t>
  </si>
  <si>
    <t>EIMF - PFIC Excess Distribution Calculations</t>
  </si>
  <si>
    <t>non-excess (1040, line 9a)</t>
  </si>
  <si>
    <t>current year excess (1040, line 21)</t>
  </si>
  <si>
    <t>Income Tax Liability</t>
  </si>
  <si>
    <t xml:space="preserve">     Prior Year Excess</t>
  </si>
  <si>
    <t xml:space="preserve">     Current Distributions</t>
  </si>
  <si>
    <t>Interest (1040, line 62)</t>
  </si>
  <si>
    <t xml:space="preserve">Total  </t>
  </si>
  <si>
    <t>Subtotal (1040, line 44)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</si>
</sst>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 applyBorder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4" fillId="2" borderId="0" xfId="2" applyNumberFormat="1" applyFont="1" applyFill="1"/>
    <xf numFmtId="164" fontId="4" fillId="0" borderId="0" xfId="2" applyNumberFormat="1" applyFont="1"/>
    <xf numFmtId="165" fontId="4" fillId="2" borderId="0" xfId="1" applyNumberFormat="1" applyFont="1" applyFill="1"/>
    <xf numFmtId="165" fontId="4" fillId="0" borderId="0" xfId="1" applyNumberFormat="1" applyFont="1"/>
    <xf numFmtId="165" fontId="5" fillId="0" borderId="0" xfId="1" applyNumberFormat="1" applyFont="1"/>
    <xf numFmtId="165" fontId="4" fillId="2" borderId="1" xfId="1" applyNumberFormat="1" applyFont="1" applyFill="1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164" fontId="4" fillId="2" borderId="0" xfId="0" applyNumberFormat="1" applyFont="1" applyFill="1"/>
    <xf numFmtId="164" fontId="4" fillId="0" borderId="0" xfId="0" applyNumberFormat="1" applyFont="1"/>
    <xf numFmtId="0" fontId="4" fillId="0" borderId="0" xfId="0" quotePrefix="1" applyFont="1"/>
    <xf numFmtId="165" fontId="4" fillId="0" borderId="2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workbookViewId="0">
      <selection activeCell="C4" sqref="C4:G4"/>
    </sheetView>
  </sheetViews>
  <sheetFormatPr defaultRowHeight="15"/>
  <cols>
    <col min="2" max="2" width="19.28515625" customWidth="1"/>
    <col min="8" max="8" width="2.42578125" customWidth="1"/>
  </cols>
  <sheetData>
    <row r="3" spans="1:9" ht="18.75">
      <c r="B3" s="1" t="s">
        <v>19</v>
      </c>
    </row>
    <row r="4" spans="1:9"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/>
      <c r="I4" s="8" t="s">
        <v>10</v>
      </c>
    </row>
    <row r="5" spans="1:9">
      <c r="A5" t="s">
        <v>5</v>
      </c>
      <c r="B5" t="s">
        <v>0</v>
      </c>
      <c r="C5" s="3">
        <v>0</v>
      </c>
      <c r="D5" s="3">
        <v>100</v>
      </c>
      <c r="E5" s="3">
        <v>100</v>
      </c>
      <c r="F5" s="3">
        <v>100</v>
      </c>
      <c r="G5" s="3">
        <v>100</v>
      </c>
      <c r="H5" s="3"/>
      <c r="I5" t="s">
        <v>13</v>
      </c>
    </row>
    <row r="6" spans="1:9">
      <c r="A6" t="s">
        <v>6</v>
      </c>
      <c r="B6" t="s">
        <v>1</v>
      </c>
      <c r="C6" s="5">
        <v>0</v>
      </c>
      <c r="D6" s="5">
        <v>100</v>
      </c>
      <c r="E6" s="5">
        <f>E5-(((C5+D5-D11)/2)*1.25)</f>
        <v>68.75</v>
      </c>
      <c r="F6" s="5">
        <f>F5-(((C5+D5+E5-D11-E11)/3)*1.25)</f>
        <v>56.597222222222221</v>
      </c>
      <c r="G6" s="5">
        <f>G5-(((D5+E5+F5-D11-E11-F11)/3)*1.25)</f>
        <v>32.6171875</v>
      </c>
      <c r="H6" s="5"/>
      <c r="I6" t="s">
        <v>14</v>
      </c>
    </row>
    <row r="7" spans="1:9">
      <c r="C7" s="5"/>
      <c r="D7" s="5"/>
      <c r="E7" s="5"/>
      <c r="F7" s="5"/>
      <c r="G7" s="5"/>
      <c r="H7" s="5"/>
      <c r="I7" t="s">
        <v>15</v>
      </c>
    </row>
    <row r="8" spans="1:9" ht="8.25" customHeight="1">
      <c r="C8" s="5"/>
      <c r="D8" s="5"/>
      <c r="E8" s="5"/>
      <c r="F8" s="5"/>
      <c r="G8" s="5"/>
      <c r="H8" s="5"/>
    </row>
    <row r="9" spans="1:9">
      <c r="A9" t="s">
        <v>7</v>
      </c>
      <c r="B9" t="s">
        <v>2</v>
      </c>
      <c r="C9" s="5">
        <v>0</v>
      </c>
      <c r="D9" s="5">
        <f>D5-D6</f>
        <v>0</v>
      </c>
      <c r="E9" s="5">
        <f>E5-E6</f>
        <v>31.25</v>
      </c>
      <c r="F9" s="5">
        <f>F5-F6</f>
        <v>43.402777777777779</v>
      </c>
      <c r="G9" s="5">
        <f>G5-G6</f>
        <v>67.3828125</v>
      </c>
      <c r="H9" s="5"/>
      <c r="I9" t="s">
        <v>16</v>
      </c>
    </row>
    <row r="10" spans="1:9">
      <c r="A10" t="s">
        <v>8</v>
      </c>
      <c r="B10" t="s">
        <v>3</v>
      </c>
      <c r="C10" s="5">
        <v>0</v>
      </c>
      <c r="D10" s="5">
        <f>D6*(365/730)</f>
        <v>50</v>
      </c>
      <c r="E10" s="5">
        <f>E6*(365/1095)</f>
        <v>22.916666666666664</v>
      </c>
      <c r="F10" s="5">
        <f>F6*(365/1460)</f>
        <v>14.149305555555555</v>
      </c>
      <c r="G10" s="5">
        <f>G6*(365/1825)</f>
        <v>6.5234375</v>
      </c>
      <c r="H10" s="5"/>
      <c r="I10" t="s">
        <v>17</v>
      </c>
    </row>
    <row r="11" spans="1:9">
      <c r="A11" t="s">
        <v>9</v>
      </c>
      <c r="B11" t="s">
        <v>4</v>
      </c>
      <c r="C11" s="6">
        <v>0</v>
      </c>
      <c r="D11" s="6">
        <f>D6-D10</f>
        <v>50</v>
      </c>
      <c r="E11" s="6">
        <f>E6-E10</f>
        <v>45.833333333333336</v>
      </c>
      <c r="F11" s="6">
        <f>F6-F10</f>
        <v>42.447916666666664</v>
      </c>
      <c r="G11" s="6">
        <f>G6-G10</f>
        <v>26.09375</v>
      </c>
      <c r="H11" s="7"/>
      <c r="I11" t="s">
        <v>18</v>
      </c>
    </row>
    <row r="12" spans="1:9">
      <c r="C12" s="4">
        <f>SUM(C9:C11)</f>
        <v>0</v>
      </c>
      <c r="D12" s="4">
        <f>SUM(D9:D11)</f>
        <v>100</v>
      </c>
      <c r="E12" s="4">
        <f>SUM(E9:E11)</f>
        <v>100</v>
      </c>
      <c r="F12" s="4">
        <f>SUM(F9:F11)</f>
        <v>100</v>
      </c>
      <c r="G12" s="4">
        <f>SUM(G9:G11)</f>
        <v>100</v>
      </c>
      <c r="H12" s="4"/>
    </row>
    <row r="15" spans="1:9">
      <c r="A15" t="s">
        <v>11</v>
      </c>
    </row>
    <row r="16" spans="1:9">
      <c r="A16" s="9" t="s">
        <v>12</v>
      </c>
    </row>
  </sheetData>
  <pageMargins left="0.7" right="0.7" top="0.75" bottom="0.75" header="0.3" footer="0.3"/>
  <pageSetup scale="8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tabSelected="1" workbookViewId="0">
      <selection activeCell="E22" sqref="E22"/>
    </sheetView>
  </sheetViews>
  <sheetFormatPr defaultRowHeight="15"/>
  <cols>
    <col min="1" max="1" width="9.140625" style="10"/>
    <col min="2" max="2" width="34" style="10" customWidth="1"/>
    <col min="3" max="3" width="9.140625" style="10" hidden="1" customWidth="1"/>
    <col min="4" max="7" width="10.85546875" style="10" customWidth="1"/>
    <col min="8" max="8" width="2.42578125" style="10" customWidth="1"/>
    <col min="9" max="16384" width="9.140625" style="10"/>
  </cols>
  <sheetData>
    <row r="3" spans="1:9" ht="15.75">
      <c r="B3" s="11" t="s">
        <v>19</v>
      </c>
    </row>
    <row r="4" spans="1:9">
      <c r="C4" s="12">
        <v>2011</v>
      </c>
      <c r="D4" s="13">
        <v>2012</v>
      </c>
      <c r="E4" s="13">
        <v>2013</v>
      </c>
      <c r="F4" s="13">
        <v>2014</v>
      </c>
      <c r="G4" s="13">
        <v>2015</v>
      </c>
      <c r="H4" s="13"/>
      <c r="I4" s="14" t="s">
        <v>10</v>
      </c>
    </row>
    <row r="5" spans="1:9">
      <c r="A5" s="10" t="s">
        <v>5</v>
      </c>
      <c r="B5" s="10" t="s">
        <v>0</v>
      </c>
      <c r="C5" s="15">
        <v>0</v>
      </c>
      <c r="D5" s="16">
        <v>10000</v>
      </c>
      <c r="E5" s="16">
        <v>10000</v>
      </c>
      <c r="F5" s="16">
        <v>10000</v>
      </c>
      <c r="G5" s="16">
        <v>20000</v>
      </c>
      <c r="H5" s="16"/>
      <c r="I5" s="10" t="s">
        <v>13</v>
      </c>
    </row>
    <row r="6" spans="1:9">
      <c r="A6" s="10" t="s">
        <v>6</v>
      </c>
      <c r="B6" s="10" t="s">
        <v>1</v>
      </c>
      <c r="C6" s="17">
        <v>0</v>
      </c>
      <c r="D6" s="18">
        <v>0</v>
      </c>
      <c r="E6" s="18">
        <f>MAX(E5-(((D5-D11)/1)*1.25),0)</f>
        <v>0</v>
      </c>
      <c r="F6" s="18">
        <f>MAX(F5-(((D5+E5-D11-E11)/2)*1.25),0)</f>
        <v>0</v>
      </c>
      <c r="G6" s="18">
        <f>G5-(((D5+E5+F5-D11-E11-F11)/3)*1.25)</f>
        <v>7500</v>
      </c>
      <c r="H6" s="18"/>
      <c r="I6" s="10" t="s">
        <v>14</v>
      </c>
    </row>
    <row r="7" spans="1:9">
      <c r="C7" s="17"/>
      <c r="D7" s="18"/>
      <c r="E7" s="18"/>
      <c r="F7" s="18"/>
      <c r="G7" s="18"/>
      <c r="H7" s="18"/>
      <c r="I7" s="10" t="s">
        <v>15</v>
      </c>
    </row>
    <row r="8" spans="1:9" ht="8.25" customHeight="1">
      <c r="C8" s="17"/>
      <c r="D8" s="18"/>
      <c r="E8" s="18"/>
      <c r="F8" s="18"/>
      <c r="G8" s="18"/>
      <c r="H8" s="18"/>
    </row>
    <row r="9" spans="1:9" ht="15.75">
      <c r="A9" s="10" t="s">
        <v>7</v>
      </c>
      <c r="B9" s="10" t="s">
        <v>20</v>
      </c>
      <c r="C9" s="17">
        <v>0</v>
      </c>
      <c r="D9" s="18">
        <f>D5</f>
        <v>10000</v>
      </c>
      <c r="E9" s="18">
        <f>E5-E6</f>
        <v>10000</v>
      </c>
      <c r="F9" s="18">
        <f>F5-F6</f>
        <v>10000</v>
      </c>
      <c r="G9" s="19">
        <f>G5-G6</f>
        <v>12500</v>
      </c>
      <c r="H9" s="18"/>
      <c r="I9" s="10" t="s">
        <v>16</v>
      </c>
    </row>
    <row r="10" spans="1:9" ht="15.75">
      <c r="A10" s="10" t="s">
        <v>8</v>
      </c>
      <c r="B10" s="10" t="s">
        <v>21</v>
      </c>
      <c r="C10" s="17">
        <v>0</v>
      </c>
      <c r="D10" s="18">
        <f>D6*(365/730)</f>
        <v>0</v>
      </c>
      <c r="E10" s="18">
        <f>E6*(365/1095)</f>
        <v>0</v>
      </c>
      <c r="F10" s="18">
        <f>F6*(365/1460)</f>
        <v>0</v>
      </c>
      <c r="G10" s="19">
        <f>G6*(365/(365+365+365+366))</f>
        <v>1873.7166324435318</v>
      </c>
      <c r="H10" s="18"/>
      <c r="I10" s="10" t="s">
        <v>17</v>
      </c>
    </row>
    <row r="11" spans="1:9">
      <c r="A11" s="10" t="s">
        <v>9</v>
      </c>
      <c r="B11" s="10" t="s">
        <v>4</v>
      </c>
      <c r="C11" s="20">
        <v>0</v>
      </c>
      <c r="D11" s="21">
        <f>D6-D10</f>
        <v>0</v>
      </c>
      <c r="E11" s="21">
        <f>E6-E10</f>
        <v>0</v>
      </c>
      <c r="F11" s="21">
        <f>F6-F10</f>
        <v>0</v>
      </c>
      <c r="G11" s="21">
        <f>G6-G10</f>
        <v>5626.283367556468</v>
      </c>
      <c r="H11" s="22"/>
      <c r="I11" s="10" t="s">
        <v>18</v>
      </c>
    </row>
    <row r="12" spans="1:9">
      <c r="C12" s="23">
        <f>SUM(C9:C11)</f>
        <v>0</v>
      </c>
      <c r="D12" s="24">
        <f>SUM(D9:D11)</f>
        <v>10000</v>
      </c>
      <c r="E12" s="24">
        <f>SUM(E9:E11)</f>
        <v>10000</v>
      </c>
      <c r="F12" s="24">
        <f>SUM(F9:F11)</f>
        <v>10000</v>
      </c>
      <c r="G12" s="24">
        <f>SUM(G9:G11)</f>
        <v>20000</v>
      </c>
      <c r="H12" s="24"/>
    </row>
    <row r="14" spans="1:9">
      <c r="B14" s="10" t="s">
        <v>22</v>
      </c>
    </row>
    <row r="15" spans="1:9">
      <c r="B15" s="10" t="s">
        <v>23</v>
      </c>
      <c r="G15" s="18">
        <v>2142</v>
      </c>
    </row>
    <row r="16" spans="1:9">
      <c r="B16" s="10" t="s">
        <v>24</v>
      </c>
      <c r="G16" s="21">
        <f>ROUNDUP(4074*0.1,0)</f>
        <v>408</v>
      </c>
    </row>
    <row r="17" spans="1:7">
      <c r="B17" s="10" t="s">
        <v>27</v>
      </c>
      <c r="G17" s="18">
        <f>G15+G16</f>
        <v>2550</v>
      </c>
    </row>
    <row r="18" spans="1:7">
      <c r="B18" s="10" t="s">
        <v>25</v>
      </c>
      <c r="G18" s="18">
        <v>131</v>
      </c>
    </row>
    <row r="19" spans="1:7" ht="15.75" thickBot="1">
      <c r="B19" s="10" t="s">
        <v>26</v>
      </c>
      <c r="G19" s="26">
        <f>G17+G18</f>
        <v>2681</v>
      </c>
    </row>
    <row r="20" spans="1:7" ht="15.75" thickTop="1"/>
    <row r="21" spans="1:7">
      <c r="A21" s="10" t="s">
        <v>11</v>
      </c>
    </row>
    <row r="22" spans="1:7">
      <c r="A22" s="25" t="s">
        <v>12</v>
      </c>
    </row>
  </sheetData>
  <pageMargins left="0.7" right="0.7" top="0.75" bottom="0.75" header="0.3" footer="0.3"/>
  <pageSetup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Flynn</dc:creator>
  <cp:lastModifiedBy>Steven Flynn</cp:lastModifiedBy>
  <cp:lastPrinted>2015-12-29T20:32:16Z</cp:lastPrinted>
  <dcterms:created xsi:type="dcterms:W3CDTF">2015-12-29T19:20:12Z</dcterms:created>
  <dcterms:modified xsi:type="dcterms:W3CDTF">2015-12-30T00:03:57Z</dcterms:modified>
</cp:coreProperties>
</file>